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C839D3A0-CBF3-44D5-81B2-29781FBEE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 2025 Aud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B36" i="2" l="1"/>
  <c r="L24" i="2"/>
  <c r="K24" i="2"/>
  <c r="J24" i="2"/>
  <c r="I24" i="2"/>
  <c r="H24" i="2"/>
  <c r="G24" i="2"/>
  <c r="F24" i="2"/>
  <c r="E24" i="2"/>
  <c r="D24" i="2"/>
  <c r="C24" i="2"/>
  <c r="B20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<sst xmlns="http://schemas.openxmlformats.org/spreadsheetml/2006/main" count="59" uniqueCount="33">
  <si>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</si>
  <si>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</si>
  <si>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</si>
  <si>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</si>
  <si>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</si>
  <si>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</si>
  <si>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</si>
  <si>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</si>
  <si>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</si>
  <si>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</si>
  <si>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</si>
  <si>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</si>
  <si>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</si>
  <si>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</si>
  <si>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</si>
  <si>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</si>
  <si>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</si>
  <si>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</si>
  <si>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</si>
  <si>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</si>
  <si>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</si>
  <si>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</si>
  <si>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</si>
  <si>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</si>
  <si>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</si>
  <si>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</si>
  <si>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Audiology</t>
  </si>
  <si>
    <t>Tuition and Fees for Non-Resident Audiology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</si>
  <si>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</si>
  <si>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</si>
  <si>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</si>
  <si>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</si>
  <si>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Doctor of Audiology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</si>
</sst>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Normal="100" workbookViewId="0">
      <selection activeCell="O30" sqref="O30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476</v>
      </c>
      <c r="C8" s="18">
        <f t="shared" ref="C8:C17" si="0">SUM(B8*2)</f>
        <v>952</v>
      </c>
      <c r="D8" s="18">
        <f t="shared" ref="D8:D17" si="1">SUM(B8*3)</f>
        <v>1428</v>
      </c>
      <c r="E8" s="18">
        <f t="shared" ref="E8:E17" si="2">SUM(B8*4)</f>
        <v>1904</v>
      </c>
      <c r="F8" s="18">
        <f t="shared" ref="F8:F17" si="3">SUM(B8*5)</f>
        <v>2380</v>
      </c>
      <c r="G8" s="18">
        <f t="shared" ref="G8:G17" si="4">SUM(B8*6)</f>
        <v>2856</v>
      </c>
      <c r="H8" s="18">
        <f t="shared" ref="H8:H17" si="5">SUM(B8*7)</f>
        <v>3332</v>
      </c>
      <c r="I8" s="18">
        <f t="shared" ref="I8:I17" si="6">SUM(B8*8)</f>
        <v>3808</v>
      </c>
      <c r="J8" s="18">
        <f t="shared" ref="J8:J15" si="7">SUM(B8*9)</f>
        <v>4284</v>
      </c>
      <c r="K8" s="18">
        <f t="shared" ref="K8" si="8">SUM(B8*10)</f>
        <v>4760</v>
      </c>
      <c r="L8" s="18">
        <f t="shared" ref="L8" si="9">SUM(B8*11)</f>
        <v>5236</v>
      </c>
      <c r="M8" s="19">
        <v>5710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26.04</v>
      </c>
      <c r="C9" s="16">
        <f t="shared" si="0"/>
        <v>52.08</v>
      </c>
      <c r="D9" s="16">
        <f t="shared" si="1"/>
        <v>78.12</v>
      </c>
      <c r="E9" s="16">
        <f t="shared" si="2"/>
        <v>104.16</v>
      </c>
      <c r="F9" s="16">
        <f t="shared" si="3"/>
        <v>130.19999999999999</v>
      </c>
      <c r="G9" s="16">
        <f t="shared" si="4"/>
        <v>156.24</v>
      </c>
      <c r="H9" s="16">
        <f t="shared" si="5"/>
        <v>182.28</v>
      </c>
      <c r="I9" s="16">
        <f t="shared" si="6"/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0"/>
        <v>0</v>
      </c>
      <c r="D10" s="16">
        <f t="shared" si="1"/>
        <v>0</v>
      </c>
      <c r="E10" s="16">
        <f t="shared" si="2"/>
        <v>0</v>
      </c>
      <c r="F10" s="16">
        <f t="shared" si="3"/>
        <v>0</v>
      </c>
      <c r="G10" s="16">
        <f t="shared" si="4"/>
        <v>0</v>
      </c>
      <c r="H10" s="16">
        <f t="shared" si="5"/>
        <v>0</v>
      </c>
      <c r="I10" s="16">
        <f t="shared" si="6"/>
        <v>0</v>
      </c>
      <c r="J10" s="16">
        <f t="shared" si="7"/>
        <v>0</v>
      </c>
      <c r="K10" s="16">
        <f t="shared" ref="K10" si="10">SUM(C10*9)</f>
        <v>0</v>
      </c>
      <c r="L10" s="16">
        <f t="shared" ref="L10" si="11">SUM(D10*9)</f>
        <v>0</v>
      </c>
      <c r="M10" s="16">
        <f t="shared" ref="M10" si="12">SUM(E10*9)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0"/>
        <v>22.42</v>
      </c>
      <c r="D11" s="16">
        <f t="shared" si="1"/>
        <v>33.630000000000003</v>
      </c>
      <c r="E11" s="16">
        <f t="shared" si="2"/>
        <v>44.84</v>
      </c>
      <c r="F11" s="16">
        <f t="shared" si="3"/>
        <v>56.050000000000004</v>
      </c>
      <c r="G11" s="16">
        <f t="shared" si="4"/>
        <v>67.260000000000005</v>
      </c>
      <c r="H11" s="16">
        <f t="shared" si="5"/>
        <v>78.47</v>
      </c>
      <c r="I11" s="16">
        <f t="shared" si="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2.08</v>
      </c>
      <c r="C12" s="16">
        <f>SUM($B$12*2)</f>
        <v>4.16</v>
      </c>
      <c r="D12" s="16">
        <f>SUM($B$12*3)</f>
        <v>6.24</v>
      </c>
      <c r="E12" s="16">
        <f>SUM($B$12*4)</f>
        <v>8.32</v>
      </c>
      <c r="F12" s="16">
        <f>SUM($B$12*5)</f>
        <v>10.4</v>
      </c>
      <c r="G12" s="16">
        <f>SUM($B$12*6)</f>
        <v>12.48</v>
      </c>
      <c r="H12" s="16">
        <f>SUM($B$12*7)</f>
        <v>14.56</v>
      </c>
      <c r="I12" s="16">
        <f>SUM($B$12*8)</f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0"/>
        <v>22.92</v>
      </c>
      <c r="D13" s="16">
        <f t="shared" si="1"/>
        <v>34.380000000000003</v>
      </c>
      <c r="E13" s="16">
        <f t="shared" si="2"/>
        <v>45.84</v>
      </c>
      <c r="F13" s="16">
        <f t="shared" si="3"/>
        <v>57.300000000000004</v>
      </c>
      <c r="G13" s="16">
        <f t="shared" si="4"/>
        <v>68.760000000000005</v>
      </c>
      <c r="H13" s="16">
        <f t="shared" si="5"/>
        <v>80.22</v>
      </c>
      <c r="I13" s="16">
        <f t="shared" si="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0"/>
        <v>37.36</v>
      </c>
      <c r="D14" s="16">
        <f t="shared" si="1"/>
        <v>56.04</v>
      </c>
      <c r="E14" s="16">
        <f t="shared" si="2"/>
        <v>74.72</v>
      </c>
      <c r="F14" s="16">
        <f t="shared" si="3"/>
        <v>93.4</v>
      </c>
      <c r="G14" s="16">
        <f t="shared" si="4"/>
        <v>112.08</v>
      </c>
      <c r="H14" s="16">
        <f t="shared" si="5"/>
        <v>130.76</v>
      </c>
      <c r="I14" s="16">
        <f t="shared" si="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0"/>
        <v>0</v>
      </c>
      <c r="D15" s="16">
        <f t="shared" si="1"/>
        <v>0</v>
      </c>
      <c r="E15" s="16">
        <f t="shared" si="2"/>
        <v>0</v>
      </c>
      <c r="F15" s="16">
        <f t="shared" si="3"/>
        <v>0</v>
      </c>
      <c r="G15" s="16">
        <f t="shared" si="4"/>
        <v>0</v>
      </c>
      <c r="H15" s="16">
        <f t="shared" si="5"/>
        <v>0</v>
      </c>
      <c r="I15" s="16">
        <f t="shared" si="6"/>
        <v>0</v>
      </c>
      <c r="J15" s="16">
        <f t="shared" si="7"/>
        <v>0</v>
      </c>
      <c r="K15" s="16">
        <f t="shared" ref="K15" si="13">SUM(C15*9)</f>
        <v>0</v>
      </c>
      <c r="L15" s="16">
        <f t="shared" ref="L15" si="14">SUM(D15*9)</f>
        <v>0</v>
      </c>
      <c r="M15" s="16">
        <f t="shared" ref="M15" si="15">SUM(E15*9)</f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85</v>
      </c>
      <c r="C16" s="16">
        <v>85</v>
      </c>
      <c r="D16" s="16">
        <v>85</v>
      </c>
      <c r="E16" s="16">
        <v>85</v>
      </c>
      <c r="F16" s="16">
        <v>85</v>
      </c>
      <c r="G16" s="16">
        <v>85</v>
      </c>
      <c r="H16" s="16">
        <v>85</v>
      </c>
      <c r="I16" s="16">
        <v>85</v>
      </c>
      <c r="J16" s="16">
        <v>85</v>
      </c>
      <c r="K16" s="16">
        <v>85</v>
      </c>
      <c r="L16" s="16">
        <v>85</v>
      </c>
      <c r="M16" s="16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0"/>
        <v>73.16</v>
      </c>
      <c r="D17" s="16">
        <f t="shared" si="1"/>
        <v>109.74</v>
      </c>
      <c r="E17" s="16">
        <f t="shared" si="2"/>
        <v>146.32</v>
      </c>
      <c r="F17" s="16">
        <f t="shared" si="3"/>
        <v>182.89999999999998</v>
      </c>
      <c r="G17" s="16">
        <f t="shared" si="4"/>
        <v>219.48</v>
      </c>
      <c r="H17" s="16">
        <f t="shared" si="5"/>
        <v>256.06</v>
      </c>
      <c r="I17" s="16">
        <f t="shared" si="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6">SUM(B8:B19)</f>
        <v>692.66000000000008</v>
      </c>
      <c r="C20" s="12">
        <f t="shared" si="16"/>
        <v>1295.3200000000002</v>
      </c>
      <c r="D20" s="12">
        <f t="shared" si="16"/>
        <v>1897.98</v>
      </c>
      <c r="E20" s="12">
        <f t="shared" si="16"/>
        <v>2500.6400000000003</v>
      </c>
      <c r="F20" s="12">
        <f t="shared" si="16"/>
        <v>3103.3000000000006</v>
      </c>
      <c r="G20" s="12">
        <f t="shared" si="16"/>
        <v>3705.96</v>
      </c>
      <c r="H20" s="12">
        <f t="shared" si="16"/>
        <v>4308.6200000000008</v>
      </c>
      <c r="I20" s="12">
        <f t="shared" si="16"/>
        <v>4911.2800000000007</v>
      </c>
      <c r="J20" s="12">
        <f t="shared" si="16"/>
        <v>5893.84</v>
      </c>
      <c r="K20" s="12">
        <f t="shared" si="16"/>
        <v>6369.84</v>
      </c>
      <c r="L20" s="12">
        <f t="shared" si="16"/>
        <v>6845.84</v>
      </c>
      <c r="M20" s="13">
        <f t="shared" si="16"/>
        <v>7319.84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1031</v>
      </c>
      <c r="C24" s="18">
        <f t="shared" ref="C24" si="17">SUM(B24*2)</f>
        <v>2062</v>
      </c>
      <c r="D24" s="18">
        <f t="shared" ref="D24" si="18">SUM(B24*3)</f>
        <v>3093</v>
      </c>
      <c r="E24" s="18">
        <f t="shared" ref="E24" si="19">SUM(B24*4)</f>
        <v>4124</v>
      </c>
      <c r="F24" s="18">
        <f t="shared" ref="F24" si="20">SUM(B24*5)</f>
        <v>5155</v>
      </c>
      <c r="G24" s="18">
        <f t="shared" ref="G24" si="21">SUM(B24*6)</f>
        <v>6186</v>
      </c>
      <c r="H24" s="18">
        <f t="shared" ref="H24" si="22">SUM(B24*7)</f>
        <v>7217</v>
      </c>
      <c r="I24" s="18">
        <f t="shared" ref="I24" si="23">SUM(B24*8)</f>
        <v>8248</v>
      </c>
      <c r="J24" s="18">
        <f t="shared" ref="J24" si="24">SUM(B24*9)</f>
        <v>9279</v>
      </c>
      <c r="K24" s="18">
        <f t="shared" ref="K24" si="25">SUM(B24*10)</f>
        <v>10310</v>
      </c>
      <c r="L24" s="18">
        <f t="shared" ref="L24" si="26">SUM(B24*11)</f>
        <v>11341</v>
      </c>
      <c r="M24" s="19">
        <v>12370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26.04</v>
      </c>
      <c r="C25" s="16">
        <f t="shared" ref="C25" si="27">SUM(B25*2)</f>
        <v>52.08</v>
      </c>
      <c r="D25" s="16">
        <f t="shared" ref="D25" si="28">SUM(B25*3)</f>
        <v>78.12</v>
      </c>
      <c r="E25" s="16">
        <f t="shared" ref="E25" si="29">SUM(B25*4)</f>
        <v>104.16</v>
      </c>
      <c r="F25" s="16">
        <f t="shared" ref="F25" si="30">SUM(B25*5)</f>
        <v>130.19999999999999</v>
      </c>
      <c r="G25" s="16">
        <f t="shared" ref="G25" si="31">SUM(B25*6)</f>
        <v>156.24</v>
      </c>
      <c r="H25" s="16">
        <f t="shared" ref="H25" si="32">SUM(B25*7)</f>
        <v>182.28</v>
      </c>
      <c r="I25" s="16">
        <f t="shared" ref="I25" si="33">SUM(B25*8)</f>
        <v>208.32</v>
      </c>
      <c r="J25" s="16">
        <v>312.5</v>
      </c>
      <c r="K25" s="16">
        <v>312.5</v>
      </c>
      <c r="L25" s="16">
        <v>312.5</v>
      </c>
      <c r="M25" s="16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ref="C26:C33" si="34">SUM(B26*2)</f>
        <v>0</v>
      </c>
      <c r="D26" s="16">
        <f t="shared" ref="D26:D33" si="35">SUM(B26*3)</f>
        <v>0</v>
      </c>
      <c r="E26" s="16">
        <f t="shared" ref="E26:E33" si="36">SUM(B26*4)</f>
        <v>0</v>
      </c>
      <c r="F26" s="16">
        <f t="shared" ref="F26:F33" si="37">SUM(B26*5)</f>
        <v>0</v>
      </c>
      <c r="G26" s="16">
        <f t="shared" ref="G26:G33" si="38">SUM(B26*6)</f>
        <v>0</v>
      </c>
      <c r="H26" s="16">
        <f t="shared" ref="H26:H33" si="39">SUM(B26*7)</f>
        <v>0</v>
      </c>
      <c r="I26" s="16">
        <f t="shared" ref="I26:I33" si="40">SUM(B26*8)</f>
        <v>0</v>
      </c>
      <c r="J26" s="16">
        <f t="shared" ref="J26" si="41">SUM(B26*9)</f>
        <v>0</v>
      </c>
      <c r="K26" s="16">
        <f t="shared" ref="K26" si="42">SUM(C26*9)</f>
        <v>0</v>
      </c>
      <c r="L26" s="16">
        <f t="shared" ref="L26" si="43">SUM(D26*9)</f>
        <v>0</v>
      </c>
      <c r="M26" s="16">
        <f t="shared" ref="M26" si="44">SUM(E26*9)</f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34"/>
        <v>22.42</v>
      </c>
      <c r="D27" s="16">
        <f t="shared" si="35"/>
        <v>33.630000000000003</v>
      </c>
      <c r="E27" s="16">
        <f t="shared" si="36"/>
        <v>44.84</v>
      </c>
      <c r="F27" s="16">
        <f t="shared" si="37"/>
        <v>56.050000000000004</v>
      </c>
      <c r="G27" s="16">
        <f t="shared" si="38"/>
        <v>67.260000000000005</v>
      </c>
      <c r="H27" s="16">
        <f t="shared" si="39"/>
        <v>78.47</v>
      </c>
      <c r="I27" s="16">
        <f t="shared" si="40"/>
        <v>89.68</v>
      </c>
      <c r="J27" s="16">
        <v>134.5</v>
      </c>
      <c r="K27" s="16">
        <v>134.5</v>
      </c>
      <c r="L27" s="16">
        <v>134.5</v>
      </c>
      <c r="M27" s="16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2.08</v>
      </c>
      <c r="C28" s="16">
        <v>4.16</v>
      </c>
      <c r="D28" s="16">
        <v>6.24</v>
      </c>
      <c r="E28" s="16">
        <v>8.32</v>
      </c>
      <c r="F28" s="16">
        <v>10.4</v>
      </c>
      <c r="G28" s="16">
        <v>12.48</v>
      </c>
      <c r="H28" s="16">
        <v>14.56</v>
      </c>
      <c r="I28" s="16">
        <v>16.64</v>
      </c>
      <c r="J28" s="16">
        <v>25</v>
      </c>
      <c r="K28" s="16">
        <v>25</v>
      </c>
      <c r="L28" s="16">
        <v>25</v>
      </c>
      <c r="M28" s="16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34"/>
        <v>22.92</v>
      </c>
      <c r="D29" s="16">
        <f t="shared" si="35"/>
        <v>34.380000000000003</v>
      </c>
      <c r="E29" s="16">
        <f t="shared" si="36"/>
        <v>45.84</v>
      </c>
      <c r="F29" s="16">
        <f t="shared" si="37"/>
        <v>57.300000000000004</v>
      </c>
      <c r="G29" s="16">
        <f t="shared" si="38"/>
        <v>68.760000000000005</v>
      </c>
      <c r="H29" s="16">
        <f t="shared" si="39"/>
        <v>80.22</v>
      </c>
      <c r="I29" s="16">
        <f t="shared" si="40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34"/>
        <v>37.36</v>
      </c>
      <c r="D30" s="16">
        <f t="shared" si="35"/>
        <v>56.04</v>
      </c>
      <c r="E30" s="16">
        <f t="shared" si="36"/>
        <v>74.72</v>
      </c>
      <c r="F30" s="16">
        <f t="shared" si="37"/>
        <v>93.4</v>
      </c>
      <c r="G30" s="16">
        <f t="shared" si="38"/>
        <v>112.08</v>
      </c>
      <c r="H30" s="16">
        <f t="shared" si="39"/>
        <v>130.76</v>
      </c>
      <c r="I30" s="16">
        <f t="shared" si="40"/>
        <v>149.44</v>
      </c>
      <c r="J30" s="16">
        <v>224.1</v>
      </c>
      <c r="K30" s="16">
        <v>224.1</v>
      </c>
      <c r="L30" s="16">
        <v>224.1</v>
      </c>
      <c r="M30" s="16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34"/>
        <v>0</v>
      </c>
      <c r="D31" s="16">
        <f t="shared" si="35"/>
        <v>0</v>
      </c>
      <c r="E31" s="16">
        <f t="shared" si="36"/>
        <v>0</v>
      </c>
      <c r="F31" s="16">
        <f t="shared" si="37"/>
        <v>0</v>
      </c>
      <c r="G31" s="16">
        <f t="shared" si="38"/>
        <v>0</v>
      </c>
      <c r="H31" s="16">
        <f t="shared" si="39"/>
        <v>0</v>
      </c>
      <c r="I31" s="16">
        <f t="shared" si="40"/>
        <v>0</v>
      </c>
      <c r="J31" s="16">
        <f t="shared" ref="J31" si="45">SUM(B31*9)</f>
        <v>0</v>
      </c>
      <c r="K31" s="16">
        <f t="shared" ref="K31" si="46">SUM(C31*9)</f>
        <v>0</v>
      </c>
      <c r="L31" s="16">
        <f t="shared" ref="L31" si="47">SUM(D31*9)</f>
        <v>0</v>
      </c>
      <c r="M31" s="16">
        <f t="shared" ref="M31" si="48">SUM(E31*9)</f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85</v>
      </c>
      <c r="C32" s="16">
        <v>85</v>
      </c>
      <c r="D32" s="16">
        <v>85</v>
      </c>
      <c r="E32" s="16">
        <v>85</v>
      </c>
      <c r="F32" s="16">
        <v>85</v>
      </c>
      <c r="G32" s="16">
        <v>85</v>
      </c>
      <c r="H32" s="16">
        <v>85</v>
      </c>
      <c r="I32" s="16">
        <v>85</v>
      </c>
      <c r="J32" s="16">
        <v>85</v>
      </c>
      <c r="K32" s="16">
        <v>85</v>
      </c>
      <c r="L32" s="16">
        <v>85</v>
      </c>
      <c r="M32" s="16">
        <v>85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34"/>
        <v>73.16</v>
      </c>
      <c r="D33" s="16">
        <f t="shared" si="35"/>
        <v>109.74</v>
      </c>
      <c r="E33" s="16">
        <f t="shared" si="36"/>
        <v>146.32</v>
      </c>
      <c r="F33" s="16">
        <f t="shared" si="37"/>
        <v>182.89999999999998</v>
      </c>
      <c r="G33" s="16">
        <f t="shared" si="38"/>
        <v>219.48</v>
      </c>
      <c r="H33" s="16">
        <f t="shared" si="39"/>
        <v>256.06</v>
      </c>
      <c r="I33" s="16">
        <f t="shared" si="40"/>
        <v>292.64</v>
      </c>
      <c r="J33" s="16">
        <v>438.92</v>
      </c>
      <c r="K33" s="16">
        <v>438.92</v>
      </c>
      <c r="L33" s="16">
        <v>438.92</v>
      </c>
      <c r="M33" s="16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16">
        <v>247.32</v>
      </c>
      <c r="K35" s="16">
        <v>247.32</v>
      </c>
      <c r="L35" s="16">
        <v>247.32</v>
      </c>
      <c r="M35" s="1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49">SUM(B24:B35)</f>
        <v>1247.6599999999999</v>
      </c>
      <c r="C36" s="12">
        <f t="shared" si="49"/>
        <v>2405.3199999999997</v>
      </c>
      <c r="D36" s="12">
        <f t="shared" si="49"/>
        <v>3562.9799999999996</v>
      </c>
      <c r="E36" s="12">
        <f t="shared" si="49"/>
        <v>4720.6399999999994</v>
      </c>
      <c r="F36" s="12">
        <f t="shared" si="49"/>
        <v>5878.2999999999993</v>
      </c>
      <c r="G36" s="12">
        <f t="shared" si="49"/>
        <v>7035.9599999999991</v>
      </c>
      <c r="H36" s="12">
        <f t="shared" si="49"/>
        <v>8193.6200000000008</v>
      </c>
      <c r="I36" s="12">
        <f t="shared" si="49"/>
        <v>9351.2799999999988</v>
      </c>
      <c r="J36" s="12">
        <f t="shared" si="49"/>
        <v>10888.84</v>
      </c>
      <c r="K36" s="12">
        <f t="shared" si="49"/>
        <v>11919.84</v>
      </c>
      <c r="L36" s="12">
        <f t="shared" si="49"/>
        <v>12950.84</v>
      </c>
      <c r="M36" s="13">
        <f t="shared" si="49"/>
        <v>13979.84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84tun+oX0AL8oJJgcOOschENm11QHF7wkZ3gfGWO6LXsuZUgmqQea1I9To3Bl7wBWfFE5kz8rS1Rerft4m6uWw==" saltValue="l9IWl9oM1+86Hpz5ZLmhLA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I12" formula="1"/>
  </ignoredErrors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Aud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Aud Tuition and Fee Billing Rates</dc:title>
  <dc:subject>Listing of graduate tuition and fees for the spring 2017 semester</dc:subject>
  <dc:creator>UB Student Accounts</dc:creator>
  <cp:keywords>tuition,fees, Aud tuition, Aud fees</cp:keywords>
  <cp:lastModifiedBy>Laura Stevens</cp:lastModifiedBy>
  <cp:lastPrinted>2019-06-28T19:25:05Z</cp:lastPrinted>
  <dcterms:created xsi:type="dcterms:W3CDTF">2016-06-06T21:02:30Z</dcterms:created>
  <dcterms:modified xsi:type="dcterms:W3CDTF">2024-10-28T16:23:01Z</dcterms:modified>
  <cp:category>tuition</cp:category>
</cp:coreProperties>
</file>